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25" windowHeight="6030" activeTab="1"/>
  </bookViews>
  <sheets>
    <sheet name="Announce(PL)" sheetId="1" r:id="rId1"/>
    <sheet name="Announce(BS)" sheetId="2" r:id="rId2"/>
  </sheets>
  <definedNames/>
  <calcPr fullCalcOnLoad="1"/>
</workbook>
</file>

<file path=xl/comments1.xml><?xml version="1.0" encoding="utf-8"?>
<comments xmlns="http://schemas.openxmlformats.org/spreadsheetml/2006/main">
  <authors>
    <author>Karen</author>
  </authors>
  <commentList>
    <comment ref="G53" authorId="0">
      <text>
        <r>
          <rPr>
            <sz val="8"/>
            <rFont val="Tahoma"/>
            <family val="0"/>
          </rPr>
          <t xml:space="preserve">Refer EPS Com Sheet
</t>
        </r>
      </text>
    </comment>
  </commentList>
</comments>
</file>

<file path=xl/sharedStrings.xml><?xml version="1.0" encoding="utf-8"?>
<sst xmlns="http://schemas.openxmlformats.org/spreadsheetml/2006/main" count="122" uniqueCount="97">
  <si>
    <t>As at</t>
  </si>
  <si>
    <t>GOLSTA SYNERGY BERHAD</t>
  </si>
  <si>
    <t>(Company No : 484964-H)</t>
  </si>
  <si>
    <t>(Incorporated in Malaysia)</t>
  </si>
  <si>
    <t>(The figures have not been audited)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</si>
  <si>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</si>
  <si>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</si>
  <si>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</si>
  <si>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</si>
  <si>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</si>
  <si>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</si>
  <si>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</si>
  <si>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</si>
  <si>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</si>
  <si>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RM'000</t>
  </si>
  <si>
    <t>(a)</t>
  </si>
  <si>
    <t>Turnover</t>
  </si>
  <si>
    <t>(b)</t>
  </si>
  <si>
    <t>Investment income</t>
  </si>
  <si>
    <t>(c)</t>
  </si>
  <si>
    <t>Other income including interest income</t>
  </si>
  <si>
    <t>Operating profit / (loss) before interest on borrowings, depreciation and amortisation, exceptional items, income tax, 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</si>
  <si>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</si>
  <si>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</si>
  <si>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</si>
  <si>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</si>
  <si>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</si>
  <si>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 / (loss) after interest on borrowings, depreciation and amortisation and exceptional items but before income tax, minority interests and extraordinary items</t>
  </si>
  <si>
    <t>(f)</t>
  </si>
  <si>
    <t>Share in the results of associated companies</t>
  </si>
  <si>
    <t>(g)</t>
  </si>
  <si>
    <t>Profit / (loss) before taxation, minority interests and extraordinary items</t>
  </si>
  <si>
    <t>(h)</t>
  </si>
  <si>
    <t>Taxation</t>
  </si>
  <si>
    <t>(i)</t>
  </si>
  <si>
    <t>Profit / (loss) after</t>
  </si>
  <si>
    <t>taxation before deducting minority interest</t>
  </si>
  <si>
    <t>(ii)</t>
  </si>
  <si>
    <t>Less minority interests</t>
  </si>
  <si>
    <t>(j)</t>
  </si>
  <si>
    <t>Profit / (loss) after taxation attributable to members of the company</t>
  </si>
  <si>
    <t>(k)</t>
  </si>
  <si>
    <t>Extraordinary items</t>
  </si>
  <si>
    <t>(iii)</t>
  </si>
  <si>
    <t>Extraordinary items attributable to members of the company</t>
  </si>
  <si>
    <t>(l)</t>
  </si>
  <si>
    <t>Profit / (loss) after taxation and extraordinary items attributable to members of the company</t>
  </si>
  <si>
    <t>Earnings per share based on 2(j) above after deducting any provision for preference dividends, if any:</t>
  </si>
  <si>
    <t xml:space="preserve">CONSOLIDATED BALANCE SHEET </t>
  </si>
  <si>
    <t>end of</t>
  </si>
  <si>
    <t>preceding</t>
  </si>
  <si>
    <t>current</t>
  </si>
  <si>
    <t>financial</t>
  </si>
  <si>
    <t>quarter</t>
  </si>
  <si>
    <t>year end</t>
  </si>
  <si>
    <t>31 December 2000</t>
  </si>
  <si>
    <t>1.</t>
  </si>
  <si>
    <t>Fixed assets</t>
  </si>
  <si>
    <t>2.</t>
  </si>
  <si>
    <t>Research and development</t>
  </si>
  <si>
    <t>3.</t>
  </si>
  <si>
    <t>Long term investments</t>
  </si>
  <si>
    <t xml:space="preserve">4. </t>
  </si>
  <si>
    <t>5.</t>
  </si>
  <si>
    <t>Current assets</t>
  </si>
  <si>
    <t>Stocks</t>
  </si>
  <si>
    <t>Trade debtors</t>
  </si>
  <si>
    <t>Other debtors</t>
  </si>
  <si>
    <t>Fixed deposit with licensed banks</t>
  </si>
  <si>
    <t>Cash and bank balances</t>
  </si>
  <si>
    <t>6.</t>
  </si>
  <si>
    <t>Current liabilities</t>
  </si>
  <si>
    <t>Trade creditors</t>
  </si>
  <si>
    <t>Other creditors</t>
  </si>
  <si>
    <t>Short term borrowings</t>
  </si>
  <si>
    <t>Provision for taxation</t>
  </si>
  <si>
    <t>7.</t>
  </si>
  <si>
    <t>Net current assets/(liabilities)</t>
  </si>
  <si>
    <t>8.</t>
  </si>
  <si>
    <t>Shareholders' funds</t>
  </si>
  <si>
    <t>Share capital</t>
  </si>
  <si>
    <t>Share premium</t>
  </si>
  <si>
    <t>Retained profit</t>
  </si>
  <si>
    <t>9.</t>
  </si>
  <si>
    <t>Minority interests</t>
  </si>
  <si>
    <t>10.</t>
  </si>
  <si>
    <t>Long term borrowings</t>
  </si>
  <si>
    <t>11.</t>
  </si>
  <si>
    <t>Deferred tax</t>
  </si>
  <si>
    <t>12.</t>
  </si>
  <si>
    <t>Net tangible assets per share (RM)</t>
  </si>
  <si>
    <t>Dividend payable</t>
  </si>
  <si>
    <t>Quarterly report on consolidated results for the financial quarter ended 31 March 2001</t>
  </si>
  <si>
    <t>31 March 2001</t>
  </si>
  <si>
    <t>Fully diluted (based on ordinary shares - sen)</t>
  </si>
  <si>
    <t>Basic (based on 42,000,000-Mar 01 &amp; 22,068,879-Mar 00 ordinary shares) (sen)</t>
  </si>
  <si>
    <t>Goodwill arising on consolidation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</si>
</sst>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&quot;£&quot;#,##0;\-&quot;£&quot;#,##0"/>
    <numFmt numFmtId="172" formatCode="&quot;£&quot;#,##0;[Red]\-&quot;£&quot;#,##0"/>
    <numFmt numFmtId="173" formatCode="&quot;£&quot;#,##0.00;\-&quot;£&quot;#,##0.00"/>
    <numFmt numFmtId="174" formatCode="&quot;£&quot;#,##0.00;[Red]\-&quot;£&quot;#,##0.00"/>
    <numFmt numFmtId="175" formatCode="_-&quot;£&quot;* #,##0_-;\-&quot;£&quot;* #,##0_-;_-&quot;£&quot;* &quot;-&quot;_-;_-@_-"/>
    <numFmt numFmtId="176" formatCode="_-* #,##0_-;\-* #,##0_-;_-* &quot;-&quot;_-;_-@_-"/>
    <numFmt numFmtId="177" formatCode="_-&quot;£&quot;* #,##0.00_-;\-&quot;£&quot;* #,##0.00_-;_-&quot;£&quot;* &quot;-&quot;??_-;_-@_-"/>
    <numFmt numFmtId="178" formatCode="_-* #,##0.00_-;\-* #,##0.00_-;_-* &quot;-&quot;??_-;_-@_-"/>
    <numFmt numFmtId="179" formatCode="0.00_);\(0.00\)"/>
    <numFmt numFmtId="180" formatCode="#,##0;[Red]#,##0"/>
    <numFmt numFmtId="181" formatCode="_(* #,##0.0_);_(* \(#,##0.0\);_(* &quot;-&quot;??_);_(@_)"/>
    <numFmt numFmtId="182" formatCode="m/d/yyyy"/>
    <numFmt numFmtId="183" formatCode="#,##0_&gt;;[Red]\&lt;#,##0\&gt;"/>
    <numFmt numFmtId="184" formatCode="0.0000_);\(0.0000\)"/>
    <numFmt numFmtId="185" formatCode="0_);\(0\)"/>
    <numFmt numFmtId="186" formatCode="dd\-mmm\-yy"/>
    <numFmt numFmtId="187" formatCode="_(* #,##0.0_);_(* \(#,##0.0\);_(* &quot;-&quot;?_);_(@_)"/>
    <numFmt numFmtId="188" formatCode="#,##0.000_);\(#,##0.000\)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&quot;RM&quot;#,##0.00000_);\(&quot;RM&quot;#,##0.00000\)"/>
    <numFmt numFmtId="197" formatCode="&quot;RM&quot;#,##0.0000_);\(&quot;RM&quot;#,##0.0000\)"/>
    <numFmt numFmtId="198" formatCode="&quot;RM&quot;#,##0.0_);\(&quot;RM&quot;#,##0.0\)"/>
  </numFmts>
  <fonts count="14">
    <font>
      <sz val="12"/>
      <name val="Book Antiqua"/>
      <family val="0"/>
    </font>
    <font>
      <sz val="9"/>
      <name val="Book Antiqua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b/>
      <sz val="14"/>
      <color indexed="10"/>
      <name val="Book Antiqua"/>
      <family val="1"/>
    </font>
    <font>
      <b/>
      <sz val="12"/>
      <color indexed="10"/>
      <name val="Book Antiqua"/>
      <family val="1"/>
    </font>
    <font>
      <sz val="8"/>
      <name val="Tahoma"/>
      <family val="0"/>
    </font>
    <font>
      <sz val="10"/>
      <color indexed="53"/>
      <name val="Book Antiqua"/>
      <family val="1"/>
    </font>
    <font>
      <sz val="10"/>
      <color indexed="8"/>
      <name val="Book Antiqua"/>
      <family val="1"/>
    </font>
    <font>
      <u val="single"/>
      <sz val="10"/>
      <name val="Book Antiqua"/>
      <family val="1"/>
    </font>
    <font>
      <b/>
      <sz val="8"/>
      <name val="Book Antiqu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21" applyFont="1">
      <alignment/>
      <protection/>
    </xf>
    <xf numFmtId="0" fontId="4" fillId="0" borderId="0" xfId="21" applyFont="1" applyAlignment="1">
      <alignment vertical="top"/>
      <protection/>
    </xf>
    <xf numFmtId="0" fontId="4" fillId="0" borderId="0" xfId="21" applyFont="1" applyAlignment="1">
      <alignment vertical="top" wrapText="1"/>
      <protection/>
    </xf>
    <xf numFmtId="37" fontId="5" fillId="0" borderId="0" xfId="21" applyNumberFormat="1" applyFont="1" applyAlignment="1">
      <alignment horizontal="center"/>
      <protection/>
    </xf>
    <xf numFmtId="37" fontId="4" fillId="0" borderId="0" xfId="21" applyNumberFormat="1" applyFont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0" fontId="4" fillId="0" borderId="0" xfId="21" applyFont="1" applyAlignment="1">
      <alignment horizontal="center" vertical="top"/>
      <protection/>
    </xf>
    <xf numFmtId="37" fontId="4" fillId="0" borderId="0" xfId="21" applyNumberFormat="1" applyFont="1">
      <alignment/>
      <protection/>
    </xf>
    <xf numFmtId="0" fontId="4" fillId="0" borderId="0" xfId="21" applyFont="1" applyAlignment="1">
      <alignment horizontal="justify" vertical="top" wrapText="1"/>
      <protection/>
    </xf>
    <xf numFmtId="37" fontId="4" fillId="0" borderId="1" xfId="21" applyNumberFormat="1" applyFont="1" applyBorder="1" applyAlignment="1">
      <alignment vertical="center"/>
      <protection/>
    </xf>
    <xf numFmtId="37" fontId="4" fillId="0" borderId="0" xfId="21" applyNumberFormat="1" applyFont="1" applyBorder="1" applyAlignment="1">
      <alignment vertical="center"/>
      <protection/>
    </xf>
    <xf numFmtId="37" fontId="4" fillId="0" borderId="1" xfId="21" applyNumberFormat="1" applyFont="1" applyBorder="1" applyAlignment="1">
      <alignment horizontal="center" vertical="center"/>
      <protection/>
    </xf>
    <xf numFmtId="37" fontId="4" fillId="0" borderId="0" xfId="21" applyNumberFormat="1" applyFont="1" applyBorder="1" applyAlignment="1">
      <alignment horizontal="center" vertical="center"/>
      <protection/>
    </xf>
    <xf numFmtId="37" fontId="4" fillId="0" borderId="0" xfId="21" applyNumberFormat="1" applyFont="1" applyAlignment="1">
      <alignment vertical="center"/>
      <protection/>
    </xf>
    <xf numFmtId="37" fontId="4" fillId="0" borderId="0" xfId="21" applyNumberFormat="1" applyFont="1" applyAlignment="1">
      <alignment horizontal="center" vertical="center"/>
      <protection/>
    </xf>
    <xf numFmtId="170" fontId="4" fillId="0" borderId="1" xfId="15" applyNumberFormat="1" applyFont="1" applyBorder="1" applyAlignment="1">
      <alignment horizontal="center" vertical="center"/>
    </xf>
    <xf numFmtId="170" fontId="4" fillId="0" borderId="0" xfId="15" applyNumberFormat="1" applyFont="1" applyAlignment="1">
      <alignment horizontal="center" vertical="center"/>
    </xf>
    <xf numFmtId="0" fontId="4" fillId="0" borderId="0" xfId="21" applyFont="1" applyAlignment="1">
      <alignment horizontal="justify" vertical="justify" wrapText="1"/>
      <protection/>
    </xf>
    <xf numFmtId="170" fontId="4" fillId="0" borderId="2" xfId="15" applyNumberFormat="1" applyFont="1" applyBorder="1" applyAlignment="1">
      <alignment horizontal="center" vertical="center"/>
    </xf>
    <xf numFmtId="37" fontId="4" fillId="0" borderId="2" xfId="21" applyNumberFormat="1" applyFont="1" applyBorder="1" applyAlignment="1">
      <alignment horizontal="center" vertical="center"/>
      <protection/>
    </xf>
    <xf numFmtId="37" fontId="4" fillId="0" borderId="2" xfId="21" applyNumberFormat="1" applyFont="1" applyBorder="1" applyAlignment="1">
      <alignment vertical="center"/>
      <protection/>
    </xf>
    <xf numFmtId="0" fontId="4" fillId="0" borderId="0" xfId="21" applyFont="1" applyAlignment="1">
      <alignment horizontal="center" vertical="top" wrapText="1"/>
      <protection/>
    </xf>
    <xf numFmtId="170" fontId="4" fillId="0" borderId="3" xfId="15" applyNumberFormat="1" applyFont="1" applyBorder="1" applyAlignment="1">
      <alignment horizontal="center" vertical="center"/>
    </xf>
    <xf numFmtId="170" fontId="4" fillId="0" borderId="4" xfId="15" applyNumberFormat="1" applyFont="1" applyBorder="1" applyAlignment="1">
      <alignment horizontal="center" vertical="center"/>
    </xf>
    <xf numFmtId="37" fontId="4" fillId="0" borderId="4" xfId="21" applyNumberFormat="1" applyFont="1" applyBorder="1" applyAlignment="1">
      <alignment horizontal="center" vertical="center"/>
      <protection/>
    </xf>
    <xf numFmtId="170" fontId="4" fillId="0" borderId="5" xfId="15" applyNumberFormat="1" applyFont="1" applyBorder="1" applyAlignment="1">
      <alignment horizontal="center" vertical="center"/>
    </xf>
    <xf numFmtId="0" fontId="4" fillId="0" borderId="0" xfId="21" applyFont="1" applyAlignment="1">
      <alignment horizontal="justify"/>
      <protection/>
    </xf>
    <xf numFmtId="0" fontId="4" fillId="0" borderId="0" xfId="21" applyFont="1" applyAlignment="1">
      <alignment horizontal="justify" wrapText="1"/>
      <protection/>
    </xf>
    <xf numFmtId="39" fontId="4" fillId="0" borderId="1" xfId="21" applyNumberFormat="1" applyFont="1" applyBorder="1" applyAlignment="1">
      <alignment vertical="center"/>
      <protection/>
    </xf>
    <xf numFmtId="0" fontId="0" fillId="0" borderId="0" xfId="21" applyFont="1">
      <alignment/>
      <protection/>
    </xf>
    <xf numFmtId="0" fontId="4" fillId="0" borderId="0" xfId="21" applyFont="1" applyAlignment="1">
      <alignment horizontal="centerContinuous"/>
      <protection/>
    </xf>
    <xf numFmtId="0" fontId="5" fillId="0" borderId="0" xfId="21" applyFont="1" applyAlignment="1">
      <alignment horizontal="centerContinuous"/>
      <protection/>
    </xf>
    <xf numFmtId="37" fontId="5" fillId="0" borderId="0" xfId="21" applyNumberFormat="1" applyFont="1" applyAlignment="1">
      <alignment horizontal="centerContinuous"/>
      <protection/>
    </xf>
    <xf numFmtId="0" fontId="5" fillId="0" borderId="0" xfId="21" applyFont="1">
      <alignment/>
      <protection/>
    </xf>
    <xf numFmtId="37" fontId="5" fillId="0" borderId="0" xfId="21" applyNumberFormat="1" applyFont="1">
      <alignment/>
      <protection/>
    </xf>
    <xf numFmtId="37" fontId="5" fillId="0" borderId="0" xfId="21" applyNumberFormat="1" applyFont="1" applyAlignment="1" quotePrefix="1">
      <alignment horizontal="centerContinuous"/>
      <protection/>
    </xf>
    <xf numFmtId="15" fontId="5" fillId="0" borderId="0" xfId="21" applyNumberFormat="1" applyFont="1" applyAlignment="1" quotePrefix="1">
      <alignment horizontal="centerContinuous"/>
      <protection/>
    </xf>
    <xf numFmtId="37" fontId="4" fillId="0" borderId="0" xfId="21" applyNumberFormat="1" applyFont="1" applyAlignment="1">
      <alignment horizontal="centerContinuous"/>
      <protection/>
    </xf>
    <xf numFmtId="0" fontId="4" fillId="0" borderId="0" xfId="21" applyFont="1" quotePrefix="1">
      <alignment/>
      <protection/>
    </xf>
    <xf numFmtId="37" fontId="4" fillId="0" borderId="0" xfId="15" applyNumberFormat="1" applyFont="1" applyAlignment="1">
      <alignment/>
    </xf>
    <xf numFmtId="170" fontId="4" fillId="0" borderId="0" xfId="15" applyNumberFormat="1" applyFont="1" applyAlignment="1">
      <alignment horizontal="center"/>
    </xf>
    <xf numFmtId="37" fontId="4" fillId="0" borderId="6" xfId="15" applyNumberFormat="1" applyFont="1" applyBorder="1" applyAlignment="1">
      <alignment/>
    </xf>
    <xf numFmtId="170" fontId="4" fillId="0" borderId="6" xfId="15" applyNumberFormat="1" applyFont="1" applyBorder="1" applyAlignment="1">
      <alignment horizontal="center"/>
    </xf>
    <xf numFmtId="37" fontId="4" fillId="0" borderId="7" xfId="15" applyNumberFormat="1" applyFont="1" applyBorder="1" applyAlignment="1">
      <alignment/>
    </xf>
    <xf numFmtId="170" fontId="4" fillId="0" borderId="7" xfId="15" applyNumberFormat="1" applyFont="1" applyBorder="1" applyAlignment="1">
      <alignment horizontal="center"/>
    </xf>
    <xf numFmtId="37" fontId="4" fillId="0" borderId="8" xfId="15" applyNumberFormat="1" applyFont="1" applyBorder="1" applyAlignment="1">
      <alignment/>
    </xf>
    <xf numFmtId="37" fontId="4" fillId="0" borderId="9" xfId="15" applyNumberFormat="1" applyFont="1" applyBorder="1" applyAlignment="1">
      <alignment/>
    </xf>
    <xf numFmtId="170" fontId="4" fillId="0" borderId="8" xfId="15" applyNumberFormat="1" applyFont="1" applyBorder="1" applyAlignment="1">
      <alignment horizontal="center"/>
    </xf>
    <xf numFmtId="37" fontId="4" fillId="0" borderId="10" xfId="15" applyNumberFormat="1" applyFont="1" applyBorder="1" applyAlignment="1">
      <alignment/>
    </xf>
    <xf numFmtId="37" fontId="4" fillId="0" borderId="0" xfId="15" applyNumberFormat="1" applyFont="1" applyBorder="1" applyAlignment="1">
      <alignment/>
    </xf>
    <xf numFmtId="0" fontId="4" fillId="0" borderId="0" xfId="21" applyFont="1" applyBorder="1">
      <alignment/>
      <protection/>
    </xf>
    <xf numFmtId="170" fontId="4" fillId="0" borderId="0" xfId="15" applyNumberFormat="1" applyFont="1" applyBorder="1" applyAlignment="1">
      <alignment horizontal="center"/>
    </xf>
    <xf numFmtId="170" fontId="4" fillId="0" borderId="0" xfId="15" applyNumberFormat="1" applyFont="1" applyAlignment="1">
      <alignment/>
    </xf>
    <xf numFmtId="37" fontId="4" fillId="0" borderId="2" xfId="15" applyNumberFormat="1" applyFont="1" applyBorder="1" applyAlignment="1">
      <alignment/>
    </xf>
    <xf numFmtId="170" fontId="4" fillId="0" borderId="2" xfId="15" applyNumberFormat="1" applyFont="1" applyBorder="1" applyAlignment="1">
      <alignment horizontal="center"/>
    </xf>
    <xf numFmtId="170" fontId="4" fillId="0" borderId="0" xfId="15" applyNumberFormat="1" applyFont="1" applyBorder="1" applyAlignment="1">
      <alignment/>
    </xf>
    <xf numFmtId="0" fontId="4" fillId="0" borderId="0" xfId="21" applyFont="1" applyFill="1">
      <alignment/>
      <protection/>
    </xf>
    <xf numFmtId="170" fontId="4" fillId="0" borderId="0" xfId="21" applyNumberFormat="1" applyFont="1">
      <alignment/>
      <protection/>
    </xf>
    <xf numFmtId="37" fontId="0" fillId="0" borderId="0" xfId="21" applyNumberFormat="1" applyFont="1">
      <alignment/>
      <protection/>
    </xf>
    <xf numFmtId="37" fontId="10" fillId="0" borderId="0" xfId="21" applyNumberFormat="1" applyFont="1" applyAlignment="1">
      <alignment vertical="center"/>
      <protection/>
    </xf>
    <xf numFmtId="37" fontId="4" fillId="0" borderId="1" xfId="21" applyNumberFormat="1" applyFont="1" applyBorder="1" applyAlignment="1">
      <alignment horizontal="right" vertical="center"/>
      <protection/>
    </xf>
    <xf numFmtId="37" fontId="4" fillId="0" borderId="0" xfId="21" applyNumberFormat="1" applyFont="1" applyBorder="1" applyAlignment="1">
      <alignment horizontal="right" vertical="center"/>
      <protection/>
    </xf>
    <xf numFmtId="37" fontId="4" fillId="0" borderId="0" xfId="21" applyNumberFormat="1" applyFont="1" applyAlignment="1">
      <alignment horizontal="right" vertical="center"/>
      <protection/>
    </xf>
    <xf numFmtId="170" fontId="4" fillId="0" borderId="0" xfId="15" applyNumberFormat="1" applyFont="1" applyBorder="1" applyAlignment="1">
      <alignment horizontal="center" vertical="center"/>
    </xf>
    <xf numFmtId="37" fontId="4" fillId="0" borderId="2" xfId="21" applyNumberFormat="1" applyFont="1" applyBorder="1" applyAlignment="1">
      <alignment horizontal="right" vertical="center"/>
      <protection/>
    </xf>
    <xf numFmtId="170" fontId="4" fillId="0" borderId="11" xfId="15" applyNumberFormat="1" applyFont="1" applyBorder="1" applyAlignment="1">
      <alignment horizontal="center" vertical="center"/>
    </xf>
    <xf numFmtId="170" fontId="4" fillId="0" borderId="12" xfId="15" applyNumberFormat="1" applyFont="1" applyBorder="1" applyAlignment="1">
      <alignment horizontal="center" vertical="center"/>
    </xf>
    <xf numFmtId="170" fontId="11" fillId="0" borderId="7" xfId="15" applyNumberFormat="1" applyFont="1" applyBorder="1" applyAlignment="1">
      <alignment horizontal="center"/>
    </xf>
    <xf numFmtId="37" fontId="4" fillId="2" borderId="13" xfId="15" applyNumberFormat="1" applyFont="1" applyFill="1" applyBorder="1" applyAlignment="1">
      <alignment/>
    </xf>
    <xf numFmtId="39" fontId="4" fillId="0" borderId="1" xfId="21" applyNumberFormat="1" applyFont="1" applyBorder="1">
      <alignment/>
      <protection/>
    </xf>
    <xf numFmtId="39" fontId="4" fillId="0" borderId="1" xfId="21" applyNumberFormat="1" applyFont="1" applyBorder="1" applyAlignment="1">
      <alignment horizontal="right" vertical="center"/>
      <protection/>
    </xf>
    <xf numFmtId="0" fontId="4" fillId="0" borderId="0" xfId="21" applyFont="1" applyAlignment="1">
      <alignment horizontal="left"/>
      <protection/>
    </xf>
    <xf numFmtId="0" fontId="12" fillId="0" borderId="0" xfId="21" applyFont="1" applyAlignment="1">
      <alignment horizontal="left"/>
      <protection/>
    </xf>
    <xf numFmtId="0" fontId="7" fillId="0" borderId="0" xfId="21" applyFont="1" applyAlignment="1">
      <alignment horizontal="center"/>
      <protection/>
    </xf>
    <xf numFmtId="0" fontId="5" fillId="0" borderId="0" xfId="21" applyFont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37" fontId="5" fillId="0" borderId="0" xfId="21" applyNumberFormat="1" applyFont="1" applyAlignment="1">
      <alignment horizontal="center"/>
      <protection/>
    </xf>
    <xf numFmtId="0" fontId="4" fillId="0" borderId="0" xfId="21" applyFont="1" applyAlignment="1">
      <alignment horizontal="justify" vertical="top" wrapText="1"/>
      <protection/>
    </xf>
    <xf numFmtId="0" fontId="4" fillId="0" borderId="0" xfId="21" applyFont="1" applyAlignment="1">
      <alignment horizontal="justify" vertical="justify" wrapText="1"/>
      <protection/>
    </xf>
    <xf numFmtId="0" fontId="10" fillId="0" borderId="0" xfId="21" applyFont="1" applyAlignment="1">
      <alignment horizontal="justify" vertical="top" wrapText="1"/>
      <protection/>
    </xf>
    <xf numFmtId="0" fontId="4" fillId="0" borderId="0" xfId="21" applyFont="1" applyAlignment="1">
      <alignment horizontal="left" vertical="top" wrapText="1"/>
      <protection/>
    </xf>
    <xf numFmtId="0" fontId="4" fillId="0" borderId="0" xfId="21" applyFont="1" applyAlignment="1">
      <alignment horizontal="justify"/>
      <protection/>
    </xf>
    <xf numFmtId="0" fontId="4" fillId="0" borderId="0" xfId="21" applyFont="1" applyAlignment="1">
      <alignment horizontal="justify" wrapText="1"/>
      <protection/>
    </xf>
    <xf numFmtId="0" fontId="4" fillId="0" borderId="0" xfId="21" applyFont="1" applyAlignment="1">
      <alignment horizontal="left" wrapText="1"/>
      <protection/>
    </xf>
    <xf numFmtId="0" fontId="8" fillId="0" borderId="0" xfId="21" applyFont="1" applyAlignment="1">
      <alignment horizontal="center"/>
      <protection/>
    </xf>
    <xf numFmtId="0" fontId="4" fillId="0" borderId="0" xfId="21" applyFont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OLSTA GROUP CONSO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zoomScale="75" zoomScaleNormal="75" workbookViewId="0" topLeftCell="A1">
      <selection activeCell="E60" sqref="E60"/>
    </sheetView>
  </sheetViews>
  <sheetFormatPr defaultColWidth="9.00390625" defaultRowHeight="15.75"/>
  <cols>
    <col min="1" max="1" width="3.25390625" style="1" customWidth="1"/>
    <col min="2" max="2" width="3.25390625" style="2" customWidth="1"/>
    <col min="3" max="3" width="3.25390625" style="3" customWidth="1"/>
    <col min="4" max="4" width="8.00390625" style="1" customWidth="1"/>
    <col min="5" max="5" width="18.00390625" style="1" customWidth="1"/>
    <col min="6" max="6" width="3.25390625" style="1" customWidth="1"/>
    <col min="7" max="7" width="16.375" style="8" customWidth="1"/>
    <col min="8" max="8" width="3.25390625" style="8" customWidth="1"/>
    <col min="9" max="9" width="16.375" style="5" customWidth="1"/>
    <col min="10" max="10" width="3.25390625" style="5" customWidth="1"/>
    <col min="11" max="11" width="16.375" style="8" customWidth="1"/>
    <col min="12" max="12" width="3.25390625" style="8" customWidth="1"/>
    <col min="13" max="13" width="16.375" style="8" customWidth="1"/>
    <col min="14" max="16384" width="8.00390625" style="1" customWidth="1"/>
  </cols>
  <sheetData>
    <row r="1" spans="1:13" ht="18.75">
      <c r="A1" s="74" t="s">
        <v>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5">
      <c r="A2" s="75" t="s">
        <v>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15">
      <c r="A3" s="75" t="s">
        <v>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ht="13.5"/>
    <row r="5" spans="1:13" ht="16.5">
      <c r="A5" s="76" t="s">
        <v>92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13" ht="13.5">
      <c r="A6" s="77" t="s">
        <v>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ht="13.5"/>
    <row r="8" spans="1:13" ht="16.5">
      <c r="A8" s="76" t="s">
        <v>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</row>
    <row r="9" ht="13.5"/>
    <row r="10" spans="7:13" ht="15">
      <c r="G10" s="78" t="s">
        <v>6</v>
      </c>
      <c r="H10" s="78"/>
      <c r="I10" s="78"/>
      <c r="J10" s="4"/>
      <c r="K10" s="78" t="s">
        <v>7</v>
      </c>
      <c r="L10" s="78"/>
      <c r="M10" s="78"/>
    </row>
    <row r="11" spans="7:13" ht="13.5">
      <c r="G11" s="5" t="s">
        <v>8</v>
      </c>
      <c r="H11" s="5"/>
      <c r="I11" s="5" t="s">
        <v>9</v>
      </c>
      <c r="K11" s="5" t="s">
        <v>8</v>
      </c>
      <c r="L11" s="5"/>
      <c r="M11" s="5" t="s">
        <v>9</v>
      </c>
    </row>
    <row r="12" spans="7:13" ht="13.5">
      <c r="G12" s="5" t="s">
        <v>10</v>
      </c>
      <c r="H12" s="5"/>
      <c r="I12" s="5" t="s">
        <v>11</v>
      </c>
      <c r="K12" s="5" t="s">
        <v>10</v>
      </c>
      <c r="L12" s="5"/>
      <c r="M12" s="5" t="s">
        <v>11</v>
      </c>
    </row>
    <row r="13" spans="7:13" ht="13.5">
      <c r="G13" s="5" t="s">
        <v>12</v>
      </c>
      <c r="H13" s="5"/>
      <c r="I13" s="5" t="s">
        <v>12</v>
      </c>
      <c r="K13" s="5" t="s">
        <v>13</v>
      </c>
      <c r="L13" s="5"/>
      <c r="M13" s="5" t="s">
        <v>12</v>
      </c>
    </row>
    <row r="14" spans="1:2" ht="13.5">
      <c r="A14" s="6"/>
      <c r="B14" s="7"/>
    </row>
    <row r="15" spans="1:13" ht="13.5">
      <c r="A15" s="6"/>
      <c r="B15" s="7"/>
      <c r="G15" s="5" t="s">
        <v>14</v>
      </c>
      <c r="H15" s="5"/>
      <c r="I15" s="5" t="s">
        <v>14</v>
      </c>
      <c r="K15" s="5" t="s">
        <v>14</v>
      </c>
      <c r="L15" s="5"/>
      <c r="M15" s="5" t="s">
        <v>14</v>
      </c>
    </row>
    <row r="16" spans="1:13" ht="14.25" thickBot="1">
      <c r="A16" s="6">
        <v>1</v>
      </c>
      <c r="B16" s="7" t="s">
        <v>15</v>
      </c>
      <c r="C16" s="79" t="s">
        <v>16</v>
      </c>
      <c r="D16" s="79"/>
      <c r="E16" s="79"/>
      <c r="F16" s="9"/>
      <c r="G16" s="61">
        <v>8450</v>
      </c>
      <c r="H16" s="62"/>
      <c r="I16" s="61">
        <v>10509</v>
      </c>
      <c r="J16" s="13"/>
      <c r="K16" s="10">
        <f>G16</f>
        <v>8450</v>
      </c>
      <c r="L16" s="11"/>
      <c r="M16" s="61">
        <f>I16</f>
        <v>10509</v>
      </c>
    </row>
    <row r="17" spans="1:13" ht="9.75" customHeight="1" thickTop="1">
      <c r="A17" s="6"/>
      <c r="B17" s="7"/>
      <c r="G17" s="14"/>
      <c r="H17" s="14"/>
      <c r="I17" s="15"/>
      <c r="J17" s="15"/>
      <c r="K17" s="14"/>
      <c r="L17" s="14"/>
      <c r="M17" s="14"/>
    </row>
    <row r="18" spans="1:13" ht="12.75" customHeight="1" thickBot="1">
      <c r="A18" s="6"/>
      <c r="B18" s="7" t="s">
        <v>17</v>
      </c>
      <c r="C18" s="79" t="s">
        <v>18</v>
      </c>
      <c r="D18" s="79"/>
      <c r="E18" s="79"/>
      <c r="F18" s="9"/>
      <c r="G18" s="16">
        <v>0</v>
      </c>
      <c r="H18" s="17"/>
      <c r="I18" s="16">
        <v>0</v>
      </c>
      <c r="J18" s="15"/>
      <c r="K18" s="16">
        <v>0</v>
      </c>
      <c r="L18" s="17"/>
      <c r="M18" s="16">
        <v>0</v>
      </c>
    </row>
    <row r="19" spans="1:13" ht="9.75" customHeight="1" thickTop="1">
      <c r="A19" s="6"/>
      <c r="B19" s="7"/>
      <c r="G19" s="14"/>
      <c r="H19" s="14"/>
      <c r="I19" s="15"/>
      <c r="J19" s="15"/>
      <c r="K19" s="14"/>
      <c r="L19" s="14"/>
      <c r="M19" s="14"/>
    </row>
    <row r="20" spans="1:13" ht="14.25" thickBot="1">
      <c r="A20" s="6"/>
      <c r="B20" s="7" t="s">
        <v>19</v>
      </c>
      <c r="C20" s="79" t="s">
        <v>20</v>
      </c>
      <c r="D20" s="79"/>
      <c r="E20" s="79"/>
      <c r="F20" s="9"/>
      <c r="G20" s="10">
        <f>126+134+20</f>
        <v>280</v>
      </c>
      <c r="H20" s="14"/>
      <c r="I20" s="61">
        <v>18</v>
      </c>
      <c r="J20" s="15"/>
      <c r="K20" s="10">
        <f>G20</f>
        <v>280</v>
      </c>
      <c r="L20" s="14"/>
      <c r="M20" s="61">
        <f>I20</f>
        <v>18</v>
      </c>
    </row>
    <row r="21" spans="1:13" ht="14.25" thickTop="1">
      <c r="A21" s="6"/>
      <c r="B21" s="7"/>
      <c r="G21" s="14"/>
      <c r="H21" s="14"/>
      <c r="I21" s="15"/>
      <c r="J21" s="15"/>
      <c r="K21" s="14"/>
      <c r="L21" s="14"/>
      <c r="M21" s="14"/>
    </row>
    <row r="22" spans="1:13" ht="81" customHeight="1">
      <c r="A22" s="7">
        <v>2</v>
      </c>
      <c r="B22" s="7" t="s">
        <v>15</v>
      </c>
      <c r="C22" s="80" t="s">
        <v>21</v>
      </c>
      <c r="D22" s="80"/>
      <c r="E22" s="80"/>
      <c r="F22" s="18"/>
      <c r="G22" s="14">
        <f>467+G24+G26</f>
        <v>1195</v>
      </c>
      <c r="H22" s="14"/>
      <c r="I22" s="14">
        <f>2337+I24+I26</f>
        <v>3048</v>
      </c>
      <c r="J22" s="15"/>
      <c r="K22" s="14">
        <f>+G22</f>
        <v>1195</v>
      </c>
      <c r="L22" s="14"/>
      <c r="M22" s="63">
        <f>I22</f>
        <v>3048</v>
      </c>
    </row>
    <row r="23" spans="1:13" ht="4.5" customHeight="1">
      <c r="A23" s="6"/>
      <c r="B23" s="7"/>
      <c r="G23" s="14"/>
      <c r="H23" s="14"/>
      <c r="I23" s="15"/>
      <c r="J23" s="15"/>
      <c r="K23" s="14"/>
      <c r="L23" s="14"/>
      <c r="M23" s="14"/>
    </row>
    <row r="24" spans="1:13" ht="13.5">
      <c r="A24" s="6"/>
      <c r="B24" s="7" t="s">
        <v>17</v>
      </c>
      <c r="C24" s="79" t="s">
        <v>22</v>
      </c>
      <c r="D24" s="79"/>
      <c r="E24" s="79"/>
      <c r="F24" s="9"/>
      <c r="G24" s="14">
        <f>20+86+21+7</f>
        <v>134</v>
      </c>
      <c r="H24" s="14"/>
      <c r="I24" s="64">
        <f>27+106+35+133</f>
        <v>301</v>
      </c>
      <c r="J24" s="15"/>
      <c r="K24" s="14">
        <f>+G24</f>
        <v>134</v>
      </c>
      <c r="L24" s="14"/>
      <c r="M24" s="63">
        <f>I24</f>
        <v>301</v>
      </c>
    </row>
    <row r="25" spans="1:13" ht="9.75" customHeight="1">
      <c r="A25" s="6"/>
      <c r="B25" s="7"/>
      <c r="G25" s="14"/>
      <c r="H25" s="14"/>
      <c r="I25" s="64"/>
      <c r="J25" s="15"/>
      <c r="K25" s="14"/>
      <c r="L25" s="14"/>
      <c r="M25" s="63"/>
    </row>
    <row r="26" spans="1:13" ht="13.5">
      <c r="A26" s="6"/>
      <c r="B26" s="7" t="s">
        <v>19</v>
      </c>
      <c r="C26" s="81" t="s">
        <v>23</v>
      </c>
      <c r="D26" s="81"/>
      <c r="E26" s="81"/>
      <c r="F26" s="9"/>
      <c r="G26" s="60">
        <f>575+19</f>
        <v>594</v>
      </c>
      <c r="H26" s="14"/>
      <c r="I26" s="64">
        <v>410</v>
      </c>
      <c r="J26" s="15"/>
      <c r="K26" s="60">
        <f>+G26</f>
        <v>594</v>
      </c>
      <c r="L26" s="14"/>
      <c r="M26" s="63">
        <f>+I26</f>
        <v>410</v>
      </c>
    </row>
    <row r="27" spans="1:13" ht="9.75" customHeight="1">
      <c r="A27" s="6"/>
      <c r="B27" s="7"/>
      <c r="G27" s="14"/>
      <c r="H27" s="14"/>
      <c r="I27" s="64"/>
      <c r="J27" s="15"/>
      <c r="K27" s="14"/>
      <c r="L27" s="14"/>
      <c r="M27" s="14"/>
    </row>
    <row r="28" spans="1:13" ht="13.5">
      <c r="A28" s="6"/>
      <c r="B28" s="7" t="s">
        <v>24</v>
      </c>
      <c r="C28" s="79" t="s">
        <v>25</v>
      </c>
      <c r="D28" s="79"/>
      <c r="E28" s="79"/>
      <c r="F28" s="9"/>
      <c r="G28" s="19">
        <v>0</v>
      </c>
      <c r="H28" s="19"/>
      <c r="I28" s="19">
        <v>0</v>
      </c>
      <c r="J28" s="20"/>
      <c r="K28" s="19">
        <v>0</v>
      </c>
      <c r="L28" s="19"/>
      <c r="M28" s="19">
        <v>0</v>
      </c>
    </row>
    <row r="29" spans="1:13" ht="9.75" customHeight="1">
      <c r="A29" s="6"/>
      <c r="B29" s="7"/>
      <c r="G29" s="14"/>
      <c r="H29" s="14"/>
      <c r="I29" s="15"/>
      <c r="J29" s="15"/>
      <c r="K29" s="14"/>
      <c r="L29" s="14"/>
      <c r="M29" s="14"/>
    </row>
    <row r="30" spans="1:13" ht="81" customHeight="1">
      <c r="A30" s="6"/>
      <c r="B30" s="7" t="s">
        <v>26</v>
      </c>
      <c r="C30" s="80" t="s">
        <v>27</v>
      </c>
      <c r="D30" s="80"/>
      <c r="E30" s="80"/>
      <c r="F30" s="18"/>
      <c r="G30" s="14">
        <f>G22-G24-G26</f>
        <v>467</v>
      </c>
      <c r="H30" s="14"/>
      <c r="I30" s="14">
        <f>I22-I24-I26</f>
        <v>2337</v>
      </c>
      <c r="J30" s="15"/>
      <c r="K30" s="14">
        <f>K22-K24-K26</f>
        <v>467</v>
      </c>
      <c r="L30" s="14"/>
      <c r="M30" s="63">
        <f>I30</f>
        <v>2337</v>
      </c>
    </row>
    <row r="31" spans="1:13" ht="9.75" customHeight="1">
      <c r="A31" s="6"/>
      <c r="B31" s="7"/>
      <c r="G31" s="14"/>
      <c r="H31" s="14"/>
      <c r="I31" s="15"/>
      <c r="J31" s="15"/>
      <c r="K31" s="14"/>
      <c r="L31" s="14"/>
      <c r="M31" s="14"/>
    </row>
    <row r="32" spans="1:13" ht="26.25" customHeight="1">
      <c r="A32" s="6"/>
      <c r="B32" s="7" t="s">
        <v>28</v>
      </c>
      <c r="C32" s="79" t="s">
        <v>29</v>
      </c>
      <c r="D32" s="79"/>
      <c r="E32" s="79"/>
      <c r="F32" s="9"/>
      <c r="G32" s="19">
        <v>0</v>
      </c>
      <c r="H32" s="19"/>
      <c r="I32" s="19">
        <v>0</v>
      </c>
      <c r="J32" s="20"/>
      <c r="K32" s="19">
        <v>0</v>
      </c>
      <c r="L32" s="19"/>
      <c r="M32" s="19">
        <v>0</v>
      </c>
    </row>
    <row r="33" spans="1:13" ht="9.75" customHeight="1">
      <c r="A33" s="6"/>
      <c r="B33" s="7"/>
      <c r="G33" s="14"/>
      <c r="H33" s="14"/>
      <c r="I33" s="15"/>
      <c r="J33" s="15"/>
      <c r="K33" s="14"/>
      <c r="L33" s="14"/>
      <c r="M33" s="14"/>
    </row>
    <row r="34" spans="1:13" ht="30" customHeight="1">
      <c r="A34" s="6"/>
      <c r="B34" s="7" t="s">
        <v>30</v>
      </c>
      <c r="C34" s="79" t="s">
        <v>31</v>
      </c>
      <c r="D34" s="79"/>
      <c r="E34" s="79"/>
      <c r="F34" s="9"/>
      <c r="G34" s="14">
        <f>G30</f>
        <v>467</v>
      </c>
      <c r="H34" s="14"/>
      <c r="I34" s="14">
        <f>I30</f>
        <v>2337</v>
      </c>
      <c r="J34" s="15"/>
      <c r="K34" s="14">
        <f>K30</f>
        <v>467</v>
      </c>
      <c r="L34" s="14"/>
      <c r="M34" s="63">
        <f>I34</f>
        <v>2337</v>
      </c>
    </row>
    <row r="35" spans="1:13" ht="9.75" customHeight="1">
      <c r="A35" s="6"/>
      <c r="B35" s="7"/>
      <c r="G35" s="14"/>
      <c r="H35" s="14"/>
      <c r="I35" s="15"/>
      <c r="J35" s="15"/>
      <c r="K35" s="14"/>
      <c r="L35" s="14"/>
      <c r="M35" s="14"/>
    </row>
    <row r="36" spans="1:13" ht="13.5">
      <c r="A36" s="6"/>
      <c r="B36" s="7" t="s">
        <v>32</v>
      </c>
      <c r="C36" s="79" t="s">
        <v>33</v>
      </c>
      <c r="D36" s="79"/>
      <c r="E36" s="79"/>
      <c r="F36" s="9"/>
      <c r="G36" s="21">
        <v>-210</v>
      </c>
      <c r="H36" s="21"/>
      <c r="I36" s="65">
        <v>-457</v>
      </c>
      <c r="J36" s="20"/>
      <c r="K36" s="21">
        <f>G36</f>
        <v>-210</v>
      </c>
      <c r="L36" s="21"/>
      <c r="M36" s="65">
        <f>I36</f>
        <v>-457</v>
      </c>
    </row>
    <row r="37" spans="1:13" ht="13.5">
      <c r="A37" s="6"/>
      <c r="B37" s="7"/>
      <c r="G37" s="14"/>
      <c r="H37" s="14"/>
      <c r="I37" s="15"/>
      <c r="J37" s="15"/>
      <c r="K37" s="14"/>
      <c r="L37" s="14"/>
      <c r="M37" s="63"/>
    </row>
    <row r="38" spans="1:13" ht="13.5">
      <c r="A38" s="6"/>
      <c r="B38" s="7" t="s">
        <v>34</v>
      </c>
      <c r="C38" s="79" t="s">
        <v>35</v>
      </c>
      <c r="D38" s="79"/>
      <c r="E38" s="79"/>
      <c r="F38" s="9"/>
      <c r="G38" s="14"/>
      <c r="H38" s="14"/>
      <c r="I38" s="15"/>
      <c r="J38" s="15"/>
      <c r="K38" s="14"/>
      <c r="L38" s="14"/>
      <c r="M38" s="63"/>
    </row>
    <row r="39" spans="1:13" ht="29.25" customHeight="1">
      <c r="A39" s="6"/>
      <c r="C39" s="22" t="s">
        <v>34</v>
      </c>
      <c r="D39" s="82" t="s">
        <v>36</v>
      </c>
      <c r="E39" s="82"/>
      <c r="G39" s="14">
        <f>G34+G36</f>
        <v>257</v>
      </c>
      <c r="H39" s="14"/>
      <c r="I39" s="14">
        <f>I34+I36</f>
        <v>1880</v>
      </c>
      <c r="J39" s="15"/>
      <c r="K39" s="14">
        <f>K34+K36</f>
        <v>257</v>
      </c>
      <c r="L39" s="14"/>
      <c r="M39" s="63">
        <f>I39</f>
        <v>1880</v>
      </c>
    </row>
    <row r="40" spans="1:13" ht="13.5">
      <c r="A40" s="6"/>
      <c r="C40" s="22"/>
      <c r="G40" s="14"/>
      <c r="H40" s="14"/>
      <c r="I40" s="15"/>
      <c r="J40" s="15"/>
      <c r="K40" s="14"/>
      <c r="L40" s="14"/>
      <c r="M40" s="63"/>
    </row>
    <row r="41" spans="1:13" ht="13.5">
      <c r="A41" s="6"/>
      <c r="C41" s="22" t="s">
        <v>37</v>
      </c>
      <c r="D41" s="1" t="s">
        <v>38</v>
      </c>
      <c r="G41" s="14">
        <v>-1</v>
      </c>
      <c r="H41" s="14"/>
      <c r="I41" s="63">
        <v>10</v>
      </c>
      <c r="J41" s="15"/>
      <c r="K41" s="14">
        <f>G41</f>
        <v>-1</v>
      </c>
      <c r="L41" s="14"/>
      <c r="M41" s="63">
        <f>I41</f>
        <v>10</v>
      </c>
    </row>
    <row r="42" spans="1:13" ht="13.5">
      <c r="A42" s="6"/>
      <c r="B42" s="7"/>
      <c r="G42" s="21"/>
      <c r="H42" s="21"/>
      <c r="I42" s="20"/>
      <c r="J42" s="20"/>
      <c r="K42" s="21"/>
      <c r="L42" s="21"/>
      <c r="M42" s="21"/>
    </row>
    <row r="43" spans="1:13" ht="31.5" customHeight="1">
      <c r="A43" s="6"/>
      <c r="B43" s="7" t="s">
        <v>39</v>
      </c>
      <c r="C43" s="79" t="s">
        <v>40</v>
      </c>
      <c r="D43" s="79"/>
      <c r="E43" s="79"/>
      <c r="F43" s="9"/>
      <c r="G43" s="14">
        <f>G39-G41</f>
        <v>258</v>
      </c>
      <c r="H43" s="14"/>
      <c r="I43" s="14">
        <f>I39-I41</f>
        <v>1870</v>
      </c>
      <c r="J43" s="15"/>
      <c r="K43" s="14">
        <f>K39-K41</f>
        <v>258</v>
      </c>
      <c r="L43" s="14"/>
      <c r="M43" s="63">
        <f>I43</f>
        <v>1870</v>
      </c>
    </row>
    <row r="44" spans="1:13" ht="9.75" customHeight="1">
      <c r="A44" s="6"/>
      <c r="B44" s="7"/>
      <c r="G44" s="14"/>
      <c r="H44" s="14"/>
      <c r="I44" s="15"/>
      <c r="J44" s="15"/>
      <c r="K44" s="14"/>
      <c r="L44" s="14"/>
      <c r="M44" s="14"/>
    </row>
    <row r="45" spans="1:13" ht="13.5">
      <c r="A45" s="6"/>
      <c r="B45" s="7" t="s">
        <v>41</v>
      </c>
      <c r="C45" s="22" t="s">
        <v>34</v>
      </c>
      <c r="D45" s="1" t="s">
        <v>42</v>
      </c>
      <c r="G45" s="23">
        <v>0</v>
      </c>
      <c r="H45" s="24"/>
      <c r="I45" s="24">
        <v>0</v>
      </c>
      <c r="J45" s="25"/>
      <c r="K45" s="24">
        <v>0</v>
      </c>
      <c r="L45" s="24"/>
      <c r="M45" s="66">
        <v>0</v>
      </c>
    </row>
    <row r="46" spans="1:13" ht="13.5">
      <c r="A46" s="6"/>
      <c r="B46" s="7"/>
      <c r="C46" s="22" t="s">
        <v>37</v>
      </c>
      <c r="D46" s="1" t="s">
        <v>38</v>
      </c>
      <c r="G46" s="26">
        <v>0</v>
      </c>
      <c r="H46" s="19"/>
      <c r="I46" s="19">
        <v>0</v>
      </c>
      <c r="J46" s="20"/>
      <c r="K46" s="19">
        <v>0</v>
      </c>
      <c r="L46" s="19"/>
      <c r="M46" s="67">
        <v>0</v>
      </c>
    </row>
    <row r="47" spans="1:13" ht="27.75" customHeight="1">
      <c r="A47" s="6"/>
      <c r="B47" s="7"/>
      <c r="C47" s="22" t="s">
        <v>43</v>
      </c>
      <c r="D47" s="79" t="s">
        <v>44</v>
      </c>
      <c r="E47" s="79"/>
      <c r="F47" s="9"/>
      <c r="G47" s="17">
        <v>0</v>
      </c>
      <c r="H47" s="17"/>
      <c r="I47" s="17">
        <v>0</v>
      </c>
      <c r="J47" s="15"/>
      <c r="K47" s="17">
        <v>0</v>
      </c>
      <c r="L47" s="17"/>
      <c r="M47" s="17">
        <v>0</v>
      </c>
    </row>
    <row r="48" spans="1:13" ht="4.5" customHeight="1">
      <c r="A48" s="6"/>
      <c r="B48" s="7"/>
      <c r="C48" s="22"/>
      <c r="D48" s="83"/>
      <c r="E48" s="83"/>
      <c r="F48" s="27"/>
      <c r="G48" s="21"/>
      <c r="H48" s="21"/>
      <c r="I48" s="20"/>
      <c r="J48" s="20"/>
      <c r="K48" s="21"/>
      <c r="L48" s="21"/>
      <c r="M48" s="21"/>
    </row>
    <row r="49" spans="1:13" ht="4.5" customHeight="1">
      <c r="A49" s="6"/>
      <c r="B49" s="7"/>
      <c r="C49" s="22"/>
      <c r="G49" s="14"/>
      <c r="H49" s="14"/>
      <c r="I49" s="15"/>
      <c r="J49" s="15"/>
      <c r="K49" s="14"/>
      <c r="L49" s="14"/>
      <c r="M49" s="14"/>
    </row>
    <row r="50" spans="1:13" ht="39" customHeight="1" thickBot="1">
      <c r="A50" s="6"/>
      <c r="B50" s="7" t="s">
        <v>45</v>
      </c>
      <c r="C50" s="84" t="s">
        <v>46</v>
      </c>
      <c r="D50" s="84"/>
      <c r="E50" s="84"/>
      <c r="F50" s="28"/>
      <c r="G50" s="10">
        <f>G43-SUM(G45:G47)</f>
        <v>258</v>
      </c>
      <c r="H50" s="10"/>
      <c r="I50" s="10">
        <f>I43-SUM(I45:I47)</f>
        <v>1870</v>
      </c>
      <c r="J50" s="12"/>
      <c r="K50" s="10">
        <f>K43-SUM(K45:K47)</f>
        <v>258</v>
      </c>
      <c r="L50" s="10"/>
      <c r="M50" s="61">
        <f>I50</f>
        <v>1870</v>
      </c>
    </row>
    <row r="51" spans="1:13" ht="9.75" customHeight="1" thickTop="1">
      <c r="A51" s="6"/>
      <c r="B51" s="7"/>
      <c r="G51" s="14"/>
      <c r="H51" s="14"/>
      <c r="I51" s="15"/>
      <c r="J51" s="15"/>
      <c r="K51" s="14"/>
      <c r="L51" s="14"/>
      <c r="M51" s="14"/>
    </row>
    <row r="52" spans="1:13" ht="40.5" customHeight="1">
      <c r="A52" s="7">
        <v>3</v>
      </c>
      <c r="B52" s="7" t="s">
        <v>15</v>
      </c>
      <c r="C52" s="79" t="s">
        <v>47</v>
      </c>
      <c r="D52" s="79"/>
      <c r="E52" s="79"/>
      <c r="F52" s="9"/>
      <c r="G52" s="14"/>
      <c r="H52" s="14"/>
      <c r="I52" s="15"/>
      <c r="J52" s="15"/>
      <c r="K52" s="14"/>
      <c r="L52" s="14"/>
      <c r="M52" s="14"/>
    </row>
    <row r="53" spans="1:13" ht="43.5" customHeight="1" thickBot="1">
      <c r="A53" s="6"/>
      <c r="B53" s="7"/>
      <c r="C53" s="22" t="s">
        <v>34</v>
      </c>
      <c r="D53" s="85" t="s">
        <v>95</v>
      </c>
      <c r="E53" s="85"/>
      <c r="F53" s="28"/>
      <c r="G53" s="29">
        <f>257914/42000000*100</f>
        <v>0.6140809523809524</v>
      </c>
      <c r="H53" s="10"/>
      <c r="I53" s="71">
        <v>8.47</v>
      </c>
      <c r="J53" s="12"/>
      <c r="K53" s="29">
        <f>257914/42000000*100</f>
        <v>0.6140809523809524</v>
      </c>
      <c r="L53" s="10"/>
      <c r="M53" s="71">
        <f>+I53</f>
        <v>8.47</v>
      </c>
    </row>
    <row r="54" spans="1:13" ht="9.75" customHeight="1" thickTop="1">
      <c r="A54" s="6"/>
      <c r="B54" s="7"/>
      <c r="C54" s="22"/>
      <c r="G54" s="14"/>
      <c r="H54" s="14"/>
      <c r="I54" s="14"/>
      <c r="J54" s="15"/>
      <c r="K54" s="14"/>
      <c r="L54" s="14"/>
      <c r="M54" s="63"/>
    </row>
    <row r="55" spans="1:13" ht="44.25" customHeight="1" thickBot="1">
      <c r="A55" s="6"/>
      <c r="B55" s="7"/>
      <c r="C55" s="22" t="s">
        <v>37</v>
      </c>
      <c r="D55" s="79" t="s">
        <v>94</v>
      </c>
      <c r="E55" s="79"/>
      <c r="F55" s="9"/>
      <c r="G55" s="16">
        <v>0</v>
      </c>
      <c r="H55" s="16"/>
      <c r="I55" s="16">
        <v>0</v>
      </c>
      <c r="J55" s="16"/>
      <c r="K55" s="16">
        <v>0</v>
      </c>
      <c r="L55" s="16"/>
      <c r="M55" s="16">
        <v>0</v>
      </c>
    </row>
    <row r="56" spans="1:13" ht="14.25" thickTop="1">
      <c r="A56" s="6"/>
      <c r="B56" s="7"/>
      <c r="G56" s="14"/>
      <c r="H56" s="14"/>
      <c r="I56" s="15"/>
      <c r="J56" s="15"/>
      <c r="K56" s="14"/>
      <c r="L56" s="14"/>
      <c r="M56" s="14"/>
    </row>
    <row r="57" spans="1:13" ht="13.5">
      <c r="A57" s="73"/>
      <c r="B57" s="7"/>
      <c r="G57" s="14"/>
      <c r="H57" s="14"/>
      <c r="I57" s="15"/>
      <c r="J57" s="15"/>
      <c r="K57" s="14"/>
      <c r="L57" s="14"/>
      <c r="M57" s="14"/>
    </row>
    <row r="58" spans="1:13" ht="13.5">
      <c r="A58" s="72"/>
      <c r="B58" s="7"/>
      <c r="G58" s="14"/>
      <c r="H58" s="14"/>
      <c r="I58" s="15"/>
      <c r="J58" s="15"/>
      <c r="K58" s="14"/>
      <c r="L58" s="14"/>
      <c r="M58" s="14"/>
    </row>
    <row r="59" spans="1:13" ht="13.5">
      <c r="A59" s="6"/>
      <c r="B59" s="7"/>
      <c r="G59" s="14"/>
      <c r="H59" s="14"/>
      <c r="I59" s="15"/>
      <c r="J59" s="15"/>
      <c r="K59" s="14"/>
      <c r="L59" s="14"/>
      <c r="M59" s="14"/>
    </row>
    <row r="60" spans="1:13" ht="13.5">
      <c r="A60" s="6"/>
      <c r="B60" s="7"/>
      <c r="G60" s="14"/>
      <c r="H60" s="14"/>
      <c r="I60" s="15"/>
      <c r="J60" s="15"/>
      <c r="K60" s="14"/>
      <c r="L60" s="14"/>
      <c r="M60" s="14"/>
    </row>
    <row r="61" spans="1:2" ht="13.5">
      <c r="A61" s="6"/>
      <c r="B61" s="7"/>
    </row>
    <row r="62" spans="1:2" ht="13.5">
      <c r="A62" s="6"/>
      <c r="B62" s="7"/>
    </row>
    <row r="63" spans="1:2" ht="13.5">
      <c r="A63" s="6"/>
      <c r="B63" s="7"/>
    </row>
    <row r="64" spans="1:2" ht="13.5">
      <c r="A64" s="6"/>
      <c r="B64" s="7"/>
    </row>
    <row r="65" spans="1:2" ht="13.5">
      <c r="A65" s="6"/>
      <c r="B65" s="7"/>
    </row>
    <row r="66" spans="1:2" ht="13.5">
      <c r="A66" s="6"/>
      <c r="B66" s="7"/>
    </row>
    <row r="67" spans="1:2" ht="13.5">
      <c r="A67" s="6"/>
      <c r="B67" s="7"/>
    </row>
    <row r="68" spans="1:2" ht="13.5">
      <c r="A68" s="6"/>
      <c r="B68" s="7"/>
    </row>
    <row r="69" spans="1:2" ht="13.5">
      <c r="A69" s="6"/>
      <c r="B69" s="7"/>
    </row>
    <row r="70" spans="1:2" ht="13.5">
      <c r="A70" s="6"/>
      <c r="B70" s="7"/>
    </row>
    <row r="71" spans="1:2" ht="13.5">
      <c r="A71" s="6"/>
      <c r="B71" s="7"/>
    </row>
    <row r="72" spans="1:2" ht="13.5">
      <c r="A72" s="6"/>
      <c r="B72" s="7"/>
    </row>
    <row r="73" spans="1:2" ht="13.5">
      <c r="A73" s="6"/>
      <c r="B73" s="7"/>
    </row>
    <row r="74" spans="1:2" ht="13.5">
      <c r="A74" s="6"/>
      <c r="B74" s="7"/>
    </row>
    <row r="75" spans="1:2" ht="13.5">
      <c r="A75" s="6"/>
      <c r="B75" s="7"/>
    </row>
    <row r="76" spans="1:2" ht="13.5">
      <c r="A76" s="6"/>
      <c r="B76" s="7"/>
    </row>
    <row r="77" spans="1:2" ht="13.5">
      <c r="A77" s="6"/>
      <c r="B77" s="7"/>
    </row>
    <row r="78" spans="1:2" ht="13.5">
      <c r="A78" s="6"/>
      <c r="B78" s="7"/>
    </row>
    <row r="79" spans="1:2" ht="13.5">
      <c r="A79" s="6"/>
      <c r="B79" s="7"/>
    </row>
    <row r="80" spans="1:2" ht="13.5">
      <c r="A80" s="6"/>
      <c r="B80" s="7"/>
    </row>
    <row r="81" spans="1:2" ht="13.5">
      <c r="A81" s="6"/>
      <c r="B81" s="7"/>
    </row>
  </sheetData>
  <mergeCells count="28">
    <mergeCell ref="C50:E50"/>
    <mergeCell ref="C52:E52"/>
    <mergeCell ref="D53:E53"/>
    <mergeCell ref="D55:E55"/>
    <mergeCell ref="D39:E39"/>
    <mergeCell ref="C43:E43"/>
    <mergeCell ref="D47:E47"/>
    <mergeCell ref="D48:E48"/>
    <mergeCell ref="C32:E32"/>
    <mergeCell ref="C34:E34"/>
    <mergeCell ref="C36:E36"/>
    <mergeCell ref="C38:E38"/>
    <mergeCell ref="C24:E24"/>
    <mergeCell ref="C26:E26"/>
    <mergeCell ref="C28:E28"/>
    <mergeCell ref="C30:E30"/>
    <mergeCell ref="C16:E16"/>
    <mergeCell ref="C18:E18"/>
    <mergeCell ref="C20:E20"/>
    <mergeCell ref="C22:E22"/>
    <mergeCell ref="A6:M6"/>
    <mergeCell ref="A8:M8"/>
    <mergeCell ref="G10:I10"/>
    <mergeCell ref="K10:M10"/>
    <mergeCell ref="A1:M1"/>
    <mergeCell ref="A2:M2"/>
    <mergeCell ref="A3:M3"/>
    <mergeCell ref="A5:M5"/>
  </mergeCells>
  <printOptions/>
  <pageMargins left="0.75" right="0.75" top="1" bottom="0.5" header="0.5" footer="0.5"/>
  <pageSetup horizontalDpi="300" verticalDpi="300" orientation="portrait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6"/>
  <sheetViews>
    <sheetView tabSelected="1" workbookViewId="0" topLeftCell="A19">
      <selection activeCell="L48" sqref="L48"/>
    </sheetView>
  </sheetViews>
  <sheetFormatPr defaultColWidth="9.00390625" defaultRowHeight="15.75"/>
  <cols>
    <col min="1" max="1" width="4.50390625" style="1" customWidth="1"/>
    <col min="2" max="2" width="2.625" style="1" customWidth="1"/>
    <col min="3" max="3" width="2.75390625" style="1" customWidth="1"/>
    <col min="4" max="4" width="8.00390625" style="1" customWidth="1"/>
    <col min="5" max="5" width="6.50390625" style="1" customWidth="1"/>
    <col min="6" max="7" width="3.75390625" style="1" customWidth="1"/>
    <col min="8" max="8" width="6.25390625" style="1" customWidth="1"/>
    <col min="9" max="9" width="5.00390625" style="1" customWidth="1"/>
    <col min="10" max="10" width="16.375" style="8" customWidth="1"/>
    <col min="11" max="11" width="6.125" style="1" customWidth="1"/>
    <col min="12" max="12" width="16.375" style="1" customWidth="1"/>
    <col min="13" max="16384" width="8.00390625" style="1" customWidth="1"/>
  </cols>
  <sheetData>
    <row r="1" ht="12.75" customHeight="1"/>
    <row r="2" spans="1:14" ht="15.75" customHeight="1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15.75" customHeight="1">
      <c r="A3" s="87" t="s">
        <v>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ht="15.75" customHeight="1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2:6" ht="12.75" customHeight="1">
      <c r="B5" s="30"/>
      <c r="E5" s="30"/>
      <c r="F5" s="30"/>
    </row>
    <row r="6" spans="1:14" ht="16.5">
      <c r="A6" s="76" t="s">
        <v>48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2:12" ht="12.75" customHeight="1">
      <c r="B7" s="31"/>
      <c r="C7" s="32"/>
      <c r="D7" s="32"/>
      <c r="E7" s="32"/>
      <c r="F7" s="32"/>
      <c r="G7" s="32"/>
      <c r="H7" s="32"/>
      <c r="I7" s="32"/>
      <c r="J7" s="33"/>
      <c r="K7" s="32"/>
      <c r="L7" s="32"/>
    </row>
    <row r="8" spans="2:12" ht="12.75" customHeight="1">
      <c r="B8" s="34"/>
      <c r="C8" s="34"/>
      <c r="D8" s="34"/>
      <c r="E8" s="34"/>
      <c r="F8" s="34"/>
      <c r="G8" s="34"/>
      <c r="H8" s="34"/>
      <c r="I8" s="34"/>
      <c r="J8" s="35"/>
      <c r="K8" s="34"/>
      <c r="L8" s="34"/>
    </row>
    <row r="9" spans="7:12" ht="12.75" customHeight="1">
      <c r="G9" s="34"/>
      <c r="I9" s="31"/>
      <c r="J9" s="33" t="s">
        <v>0</v>
      </c>
      <c r="L9" s="32" t="s">
        <v>0</v>
      </c>
    </row>
    <row r="10" spans="7:12" ht="12.75" customHeight="1">
      <c r="G10" s="32"/>
      <c r="I10" s="31"/>
      <c r="J10" s="33" t="s">
        <v>49</v>
      </c>
      <c r="L10" s="32" t="s">
        <v>50</v>
      </c>
    </row>
    <row r="11" spans="7:12" ht="12.75" customHeight="1">
      <c r="G11" s="32"/>
      <c r="I11" s="31"/>
      <c r="J11" s="33" t="s">
        <v>51</v>
      </c>
      <c r="L11" s="32" t="s">
        <v>52</v>
      </c>
    </row>
    <row r="12" spans="7:12" ht="12.75" customHeight="1">
      <c r="G12" s="32"/>
      <c r="I12" s="31"/>
      <c r="J12" s="33" t="s">
        <v>53</v>
      </c>
      <c r="L12" s="32" t="s">
        <v>54</v>
      </c>
    </row>
    <row r="13" spans="7:12" ht="12.75" customHeight="1">
      <c r="G13" s="32"/>
      <c r="H13" s="6"/>
      <c r="I13" s="31"/>
      <c r="J13" s="36" t="s">
        <v>93</v>
      </c>
      <c r="L13" s="37" t="s">
        <v>55</v>
      </c>
    </row>
    <row r="14" spans="7:12" ht="12.75" customHeight="1">
      <c r="G14" s="32"/>
      <c r="I14" s="31"/>
      <c r="J14" s="38" t="s">
        <v>14</v>
      </c>
      <c r="L14" s="31" t="s">
        <v>14</v>
      </c>
    </row>
    <row r="15" ht="12.75" customHeight="1"/>
    <row r="16" spans="2:12" ht="12.75" customHeight="1">
      <c r="B16" s="39" t="s">
        <v>56</v>
      </c>
      <c r="C16" s="1" t="s">
        <v>57</v>
      </c>
      <c r="J16" s="40">
        <v>40547</v>
      </c>
      <c r="L16" s="41">
        <v>40726</v>
      </c>
    </row>
    <row r="17" spans="2:12" ht="12.75" customHeight="1">
      <c r="B17" s="39" t="s">
        <v>58</v>
      </c>
      <c r="C17" s="1" t="s">
        <v>59</v>
      </c>
      <c r="J17" s="41">
        <v>866</v>
      </c>
      <c r="L17" s="41">
        <v>904</v>
      </c>
    </row>
    <row r="18" spans="2:12" ht="12.75" customHeight="1">
      <c r="B18" s="39" t="s">
        <v>60</v>
      </c>
      <c r="C18" s="1" t="s">
        <v>61</v>
      </c>
      <c r="J18" s="41">
        <v>0</v>
      </c>
      <c r="L18" s="41">
        <v>0</v>
      </c>
    </row>
    <row r="19" spans="2:12" ht="12.75" customHeight="1">
      <c r="B19" s="39" t="s">
        <v>62</v>
      </c>
      <c r="C19" s="1" t="s">
        <v>96</v>
      </c>
      <c r="J19" s="40">
        <v>1682</v>
      </c>
      <c r="L19" s="40">
        <v>1701</v>
      </c>
    </row>
    <row r="20" spans="2:12" ht="12.75" customHeight="1">
      <c r="B20" s="39"/>
      <c r="J20" s="40"/>
      <c r="L20" s="41"/>
    </row>
    <row r="21" spans="2:12" ht="12.75" customHeight="1">
      <c r="B21" s="39" t="s">
        <v>63</v>
      </c>
      <c r="C21" s="1" t="s">
        <v>64</v>
      </c>
      <c r="J21" s="40"/>
      <c r="L21" s="41"/>
    </row>
    <row r="22" spans="4:12" ht="12.75" customHeight="1">
      <c r="D22" s="1" t="s">
        <v>65</v>
      </c>
      <c r="J22" s="42">
        <v>2977</v>
      </c>
      <c r="L22" s="43">
        <v>3443</v>
      </c>
    </row>
    <row r="23" spans="4:12" ht="12.75" customHeight="1">
      <c r="D23" s="1" t="s">
        <v>66</v>
      </c>
      <c r="J23" s="44">
        <v>23281</v>
      </c>
      <c r="L23" s="68">
        <v>18628</v>
      </c>
    </row>
    <row r="24" spans="4:12" ht="12.75" customHeight="1">
      <c r="D24" s="1" t="s">
        <v>67</v>
      </c>
      <c r="J24" s="45">
        <v>1811</v>
      </c>
      <c r="L24" s="45">
        <v>1551</v>
      </c>
    </row>
    <row r="25" spans="4:12" ht="12.75" customHeight="1">
      <c r="D25" s="1" t="s">
        <v>68</v>
      </c>
      <c r="J25" s="44">
        <v>11140</v>
      </c>
      <c r="L25" s="44">
        <v>16064</v>
      </c>
    </row>
    <row r="26" spans="4:12" ht="12.75" customHeight="1">
      <c r="D26" s="1" t="s">
        <v>69</v>
      </c>
      <c r="J26" s="46">
        <v>1035</v>
      </c>
      <c r="L26" s="45">
        <v>1856</v>
      </c>
    </row>
    <row r="27" spans="10:12" ht="12.75" customHeight="1">
      <c r="J27" s="47">
        <f>SUM(J22:J26)</f>
        <v>40244</v>
      </c>
      <c r="L27" s="47">
        <f>SUM(L22:L26)</f>
        <v>41542</v>
      </c>
    </row>
    <row r="28" spans="2:12" ht="12.75" customHeight="1">
      <c r="B28" s="39" t="s">
        <v>70</v>
      </c>
      <c r="C28" s="1" t="s">
        <v>71</v>
      </c>
      <c r="J28" s="44"/>
      <c r="L28" s="45"/>
    </row>
    <row r="29" spans="4:12" ht="12.75" customHeight="1">
      <c r="D29" s="1" t="s">
        <v>72</v>
      </c>
      <c r="J29" s="44">
        <v>667</v>
      </c>
      <c r="L29" s="45">
        <v>2380</v>
      </c>
    </row>
    <row r="30" spans="4:12" ht="12.75" customHeight="1">
      <c r="D30" s="1" t="s">
        <v>73</v>
      </c>
      <c r="J30" s="44">
        <v>526</v>
      </c>
      <c r="L30" s="45">
        <v>602</v>
      </c>
    </row>
    <row r="31" spans="4:12" ht="12.75" customHeight="1">
      <c r="D31" s="1" t="s">
        <v>74</v>
      </c>
      <c r="J31" s="44">
        <v>7824</v>
      </c>
      <c r="L31" s="44">
        <v>7842</v>
      </c>
    </row>
    <row r="32" spans="4:12" ht="12.75" customHeight="1">
      <c r="D32" s="1" t="s">
        <v>75</v>
      </c>
      <c r="J32" s="44">
        <v>-129</v>
      </c>
      <c r="K32" s="51"/>
      <c r="L32" s="45">
        <v>-32</v>
      </c>
    </row>
    <row r="33" spans="4:12" ht="12.75" customHeight="1">
      <c r="D33" s="1" t="s">
        <v>91</v>
      </c>
      <c r="J33" s="46">
        <v>1512</v>
      </c>
      <c r="L33" s="48">
        <v>1512</v>
      </c>
    </row>
    <row r="34" spans="10:12" ht="12.75" customHeight="1">
      <c r="J34" s="46">
        <v>10400</v>
      </c>
      <c r="L34" s="46">
        <f>SUM(L29:L33)</f>
        <v>12304</v>
      </c>
    </row>
    <row r="35" spans="10:12" ht="12.75" customHeight="1">
      <c r="J35" s="40"/>
      <c r="L35" s="41"/>
    </row>
    <row r="36" spans="2:12" ht="12.75" customHeight="1" thickBot="1">
      <c r="B36" s="39" t="s">
        <v>76</v>
      </c>
      <c r="C36" s="1" t="s">
        <v>77</v>
      </c>
      <c r="J36" s="49">
        <f>J27-J34</f>
        <v>29844</v>
      </c>
      <c r="K36" s="56"/>
      <c r="L36" s="49">
        <f>+L27-L34</f>
        <v>29238</v>
      </c>
    </row>
    <row r="37" spans="10:12" ht="16.5" customHeight="1" thickBot="1">
      <c r="J37" s="69">
        <f>J16+J17+J18+J19+J36</f>
        <v>72939</v>
      </c>
      <c r="K37" s="56"/>
      <c r="L37" s="69">
        <f>L16+L17+L18+L19+L36</f>
        <v>72569</v>
      </c>
    </row>
    <row r="38" spans="10:12" ht="12.75" customHeight="1">
      <c r="J38" s="50"/>
      <c r="K38" s="56"/>
      <c r="L38" s="52"/>
    </row>
    <row r="39" spans="2:12" ht="12.75" customHeight="1">
      <c r="B39" s="39" t="s">
        <v>78</v>
      </c>
      <c r="C39" s="1" t="s">
        <v>79</v>
      </c>
      <c r="J39" s="40"/>
      <c r="L39" s="53"/>
    </row>
    <row r="40" spans="3:12" ht="12.75" customHeight="1">
      <c r="C40" s="1" t="s">
        <v>80</v>
      </c>
      <c r="J40" s="40">
        <v>42000</v>
      </c>
      <c r="L40" s="41">
        <v>42000</v>
      </c>
    </row>
    <row r="41" spans="3:12" ht="12.75" customHeight="1">
      <c r="C41" s="1" t="s">
        <v>81</v>
      </c>
      <c r="J41" s="40">
        <v>11175</v>
      </c>
      <c r="L41" s="41">
        <v>11175</v>
      </c>
    </row>
    <row r="42" spans="3:12" ht="12.75" customHeight="1">
      <c r="C42" s="1" t="s">
        <v>82</v>
      </c>
      <c r="J42" s="54">
        <v>17669</v>
      </c>
      <c r="L42" s="55">
        <v>17411</v>
      </c>
    </row>
    <row r="43" spans="10:12" ht="12.75" customHeight="1">
      <c r="J43" s="40">
        <f>SUM(J40:J42)</f>
        <v>70844</v>
      </c>
      <c r="L43" s="40">
        <f>SUM(L40:L42)</f>
        <v>70586</v>
      </c>
    </row>
    <row r="44" spans="10:12" ht="12.75" customHeight="1">
      <c r="J44" s="40"/>
      <c r="L44" s="41"/>
    </row>
    <row r="45" spans="2:12" ht="12.75" customHeight="1">
      <c r="B45" s="39" t="s">
        <v>83</v>
      </c>
      <c r="C45" s="1" t="s">
        <v>84</v>
      </c>
      <c r="J45" s="40">
        <v>142</v>
      </c>
      <c r="L45" s="41">
        <v>143</v>
      </c>
    </row>
    <row r="46" spans="2:12" ht="12.75" customHeight="1">
      <c r="B46" s="39" t="s">
        <v>85</v>
      </c>
      <c r="C46" s="1" t="s">
        <v>86</v>
      </c>
      <c r="J46" s="40">
        <v>312</v>
      </c>
      <c r="L46" s="40">
        <v>237</v>
      </c>
    </row>
    <row r="47" spans="2:12" ht="12.75" customHeight="1" thickBot="1">
      <c r="B47" s="39" t="s">
        <v>87</v>
      </c>
      <c r="C47" s="1" t="s">
        <v>88</v>
      </c>
      <c r="J47" s="49">
        <v>1641</v>
      </c>
      <c r="L47" s="41">
        <v>1603</v>
      </c>
    </row>
    <row r="48" spans="10:12" ht="16.5" customHeight="1" thickBot="1">
      <c r="J48" s="69">
        <f>J43+SUM(J45:J47)</f>
        <v>72939</v>
      </c>
      <c r="L48" s="69">
        <f>L43+SUM(L45:L47)</f>
        <v>72569</v>
      </c>
    </row>
    <row r="49" spans="10:12" ht="12.75" customHeight="1">
      <c r="J49" s="50"/>
      <c r="L49" s="56"/>
    </row>
    <row r="50" spans="2:12" ht="12.75" customHeight="1" thickBot="1">
      <c r="B50" s="39" t="s">
        <v>89</v>
      </c>
      <c r="C50" s="1" t="s">
        <v>90</v>
      </c>
      <c r="J50" s="70">
        <f>(SUM(J40:J42)-J17-J19)/J40</f>
        <v>1.626095238095238</v>
      </c>
      <c r="L50" s="70">
        <f>(SUM(L40:L42)-L17-L19)/L40</f>
        <v>1.6185952380952382</v>
      </c>
    </row>
    <row r="51" spans="10:11" ht="12.75" customHeight="1" thickTop="1">
      <c r="J51" s="40"/>
      <c r="K51" s="51"/>
    </row>
    <row r="52" spans="2:10" ht="12.75" customHeight="1">
      <c r="B52" s="57"/>
      <c r="C52" s="57"/>
      <c r="D52" s="57"/>
      <c r="E52" s="57"/>
      <c r="F52" s="57"/>
      <c r="G52" s="57"/>
      <c r="J52" s="40"/>
    </row>
    <row r="53" ht="12.75" customHeight="1">
      <c r="L53" s="58"/>
    </row>
    <row r="54" ht="12.75" customHeight="1"/>
    <row r="55" ht="12.75" customHeight="1"/>
    <row r="62" spans="2:12" ht="15.75">
      <c r="B62" s="30"/>
      <c r="C62" s="30"/>
      <c r="D62" s="30"/>
      <c r="E62" s="30"/>
      <c r="F62" s="30"/>
      <c r="G62" s="30"/>
      <c r="H62" s="30"/>
      <c r="I62" s="30"/>
      <c r="J62" s="59"/>
      <c r="K62" s="30"/>
      <c r="L62" s="30"/>
    </row>
    <row r="63" spans="2:12" ht="15.75">
      <c r="B63" s="30"/>
      <c r="C63" s="30"/>
      <c r="D63" s="30"/>
      <c r="E63" s="30"/>
      <c r="F63" s="30"/>
      <c r="G63" s="30"/>
      <c r="H63" s="30"/>
      <c r="I63" s="30"/>
      <c r="J63" s="59"/>
      <c r="K63" s="30"/>
      <c r="L63" s="30"/>
    </row>
    <row r="64" spans="2:12" ht="15.75">
      <c r="B64" s="30"/>
      <c r="C64" s="30"/>
      <c r="D64" s="30"/>
      <c r="E64" s="30"/>
      <c r="F64" s="30"/>
      <c r="G64" s="30"/>
      <c r="H64" s="30"/>
      <c r="I64" s="30"/>
      <c r="J64" s="59"/>
      <c r="K64" s="30"/>
      <c r="L64" s="30"/>
    </row>
    <row r="65" spans="2:12" ht="15.75">
      <c r="B65" s="30"/>
      <c r="C65" s="30"/>
      <c r="D65" s="30"/>
      <c r="E65" s="30"/>
      <c r="F65" s="30"/>
      <c r="G65" s="30"/>
      <c r="H65" s="30"/>
      <c r="I65" s="30"/>
      <c r="J65" s="59"/>
      <c r="K65" s="30"/>
      <c r="L65" s="30"/>
    </row>
    <row r="66" spans="2:12" ht="15.75">
      <c r="B66" s="30"/>
      <c r="C66" s="30"/>
      <c r="D66" s="30"/>
      <c r="E66" s="30"/>
      <c r="F66" s="30"/>
      <c r="G66" s="30"/>
      <c r="H66" s="30"/>
      <c r="I66" s="30"/>
      <c r="J66" s="59"/>
      <c r="K66" s="30"/>
      <c r="L66" s="30"/>
    </row>
  </sheetData>
  <mergeCells count="4">
    <mergeCell ref="A2:N2"/>
    <mergeCell ref="A3:N3"/>
    <mergeCell ref="A4:N4"/>
    <mergeCell ref="A6:N6"/>
  </mergeCells>
  <printOptions/>
  <pageMargins left="0.75" right="0.75" top="1" bottom="1" header="0.5" footer="0.5"/>
  <pageSetup fitToHeight="1" fitToWidth="1"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Golsta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GOLSTA SDN BHD GOLSTA SDN BHD</cp:lastModifiedBy>
  <cp:lastPrinted>2001-05-30T08:04:29Z</cp:lastPrinted>
  <dcterms:created xsi:type="dcterms:W3CDTF">2001-02-20T23:43:06Z</dcterms:created>
  <dcterms:modified xsi:type="dcterms:W3CDTF">2001-05-30T08:07:07Z</dcterms:modified>
  <cp:category/>
  <cp:version/>
  <cp:contentType/>
  <cp:contentStatus/>
</cp:coreProperties>
</file>